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3600" windowHeight="205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S6" i="1"/>
  <c r="C4" i="1"/>
  <c r="J4" i="1"/>
  <c r="L4" i="1"/>
  <c r="O4" i="1"/>
  <c r="H4" i="1"/>
  <c r="P4" i="1"/>
  <c r="Q4" i="1"/>
  <c r="S4" i="1"/>
  <c r="N4" i="1"/>
  <c r="E4" i="1"/>
  <c r="I4" i="1"/>
</calcChain>
</file>

<file path=xl/sharedStrings.xml><?xml version="1.0" encoding="utf-8"?>
<sst xmlns="http://schemas.openxmlformats.org/spreadsheetml/2006/main" count="18" uniqueCount="18">
  <si>
    <t>Nb d'heures non productives</t>
  </si>
  <si>
    <t>Nb heures total</t>
  </si>
  <si>
    <t>Valeur des salaires</t>
  </si>
  <si>
    <t>Coût de l'heure facturée pour l'équilibre</t>
  </si>
  <si>
    <t>Coût facturé</t>
  </si>
  <si>
    <t>Nb moyen d'heures facturées</t>
  </si>
  <si>
    <t>Nb de temps plein dans la structure</t>
  </si>
  <si>
    <t>Nb heures annuelles travaillées</t>
  </si>
  <si>
    <t>Salairemoyen mensuel net</t>
  </si>
  <si>
    <t>Salaire moyen mensuel TCC</t>
  </si>
  <si>
    <t>Nb heures mensuelles</t>
  </si>
  <si>
    <t>Nb de semaines travaillées</t>
  </si>
  <si>
    <t>Nb heures hebdo</t>
  </si>
  <si>
    <t>Valeur annuelle de la structure</t>
  </si>
  <si>
    <t>%heures non productives</t>
  </si>
  <si>
    <t>%heures productives</t>
  </si>
  <si>
    <t>Valeur totale annuelle</t>
  </si>
  <si>
    <t>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</si>
</sst>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0" fillId="0" borderId="1" xfId="0" applyBorder="1" applyAlignment="1">
      <alignment textRotation="45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6"/>
  <sheetViews>
    <sheetView tabSelected="1" topLeftCell="G2" zoomScale="200" zoomScaleNormal="200" zoomScalePageLayoutView="200" workbookViewId="0">
      <selection activeCell="Q4" sqref="Q4"/>
    </sheetView>
  </sheetViews>
  <sheetFormatPr baseColWidth="10" defaultRowHeight="15" x14ac:dyDescent="0"/>
  <cols>
    <col min="2" max="2" width="8.1640625" style="1" customWidth="1"/>
    <col min="3" max="3" width="7.6640625" style="1" customWidth="1"/>
    <col min="4" max="4" width="8.1640625" style="1" customWidth="1"/>
    <col min="5" max="5" width="8.83203125" style="1" customWidth="1"/>
    <col min="6" max="6" width="9.33203125" style="1" customWidth="1"/>
    <col min="7" max="7" width="7.33203125" style="1" customWidth="1"/>
    <col min="8" max="8" width="10.33203125" style="1" customWidth="1"/>
    <col min="9" max="9" width="7.83203125" style="1" customWidth="1"/>
    <col min="10" max="10" width="8.5" style="1" customWidth="1"/>
    <col min="11" max="11" width="9" style="1" customWidth="1"/>
    <col min="12" max="12" width="8.83203125" style="1" customWidth="1"/>
    <col min="13" max="13" width="8.6640625" style="1" customWidth="1"/>
    <col min="14" max="15" width="10" style="1" customWidth="1"/>
    <col min="16" max="16" width="9.1640625" style="1" customWidth="1"/>
    <col min="17" max="17" width="13" style="1" customWidth="1"/>
    <col min="18" max="18" width="6.6640625" style="1" customWidth="1"/>
    <col min="19" max="19" width="6.83203125" style="1" customWidth="1"/>
  </cols>
  <sheetData>
    <row r="3" spans="2:19" s="2" customFormat="1" ht="90">
      <c r="B3" s="3" t="s">
        <v>8</v>
      </c>
      <c r="C3" s="3" t="s">
        <v>9</v>
      </c>
      <c r="D3" s="3" t="s">
        <v>12</v>
      </c>
      <c r="E3" s="3" t="s">
        <v>10</v>
      </c>
      <c r="F3" s="3" t="s">
        <v>11</v>
      </c>
      <c r="G3" s="3" t="s">
        <v>6</v>
      </c>
      <c r="H3" s="3" t="s">
        <v>7</v>
      </c>
      <c r="I3" s="3" t="s">
        <v>1</v>
      </c>
      <c r="J3" s="3" t="s">
        <v>2</v>
      </c>
      <c r="K3" s="3" t="s">
        <v>13</v>
      </c>
      <c r="L3" s="3" t="s">
        <v>16</v>
      </c>
      <c r="M3" s="3" t="s">
        <v>14</v>
      </c>
      <c r="N3" s="3" t="s">
        <v>0</v>
      </c>
      <c r="O3" s="3" t="s">
        <v>15</v>
      </c>
      <c r="P3" s="3" t="s">
        <v>5</v>
      </c>
      <c r="Q3" s="3" t="s">
        <v>3</v>
      </c>
      <c r="R3" s="3" t="s">
        <v>17</v>
      </c>
      <c r="S3" s="3" t="s">
        <v>4</v>
      </c>
    </row>
    <row r="4" spans="2:19">
      <c r="B4" s="4">
        <v>3000</v>
      </c>
      <c r="C4" s="4">
        <f>B4*2</f>
        <v>6000</v>
      </c>
      <c r="D4" s="4">
        <v>35</v>
      </c>
      <c r="E4" s="5">
        <f>D4*(4+(22/25))</f>
        <v>170.79999999999998</v>
      </c>
      <c r="F4" s="6">
        <v>46</v>
      </c>
      <c r="G4" s="4">
        <v>4</v>
      </c>
      <c r="H4" s="4">
        <f>F4*D4</f>
        <v>1610</v>
      </c>
      <c r="I4" s="4">
        <f>G4*H4</f>
        <v>6440</v>
      </c>
      <c r="J4" s="4">
        <f>G4*C4*12</f>
        <v>288000</v>
      </c>
      <c r="K4" s="4">
        <v>50000</v>
      </c>
      <c r="L4" s="4">
        <f>K4+J4</f>
        <v>338000</v>
      </c>
      <c r="M4" s="7">
        <v>0.2</v>
      </c>
      <c r="N4" s="4">
        <f>M4*H4*G4</f>
        <v>1288</v>
      </c>
      <c r="O4" s="7">
        <f>100%-M4</f>
        <v>0.8</v>
      </c>
      <c r="P4" s="4">
        <f>O4*H4*G4</f>
        <v>5152</v>
      </c>
      <c r="Q4" s="5">
        <f>L4/P4</f>
        <v>65.605590062111801</v>
      </c>
      <c r="R4" s="7">
        <v>0.15</v>
      </c>
      <c r="S4" s="5">
        <f>Q4+R4*Q4</f>
        <v>75.446428571428569</v>
      </c>
    </row>
    <row r="6" spans="2:19">
      <c r="D6" s="1">
        <f>C4/(D4*4)</f>
        <v>42.857142857142854</v>
      </c>
      <c r="S6" s="1">
        <f>S4*8</f>
        <v>603.57142857142856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Mille</dc:creator>
  <cp:lastModifiedBy>Alain Mille</cp:lastModifiedBy>
  <dcterms:created xsi:type="dcterms:W3CDTF">2013-01-14T15:42:31Z</dcterms:created>
  <dcterms:modified xsi:type="dcterms:W3CDTF">2014-01-24T12:38:52Z</dcterms:modified>
</cp:coreProperties>
</file>